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laire.Hughes\Desktop\Housing\"/>
    </mc:Choice>
  </mc:AlternateContent>
  <xr:revisionPtr revIDLastSave="0" documentId="13_ncr:1_{92B9B38F-A656-4656-BC98-AD5F95130463}" xr6:coauthVersionLast="47" xr6:coauthVersionMax="47" xr10:uidLastSave="{00000000-0000-0000-0000-000000000000}"/>
  <bookViews>
    <workbookView xWindow="-110" yWindow="-110" windowWidth="19420" windowHeight="10420" xr2:uid="{E165D6DE-30AF-490D-8461-D229092183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1" i="1" l="1"/>
  <c r="E31" i="1"/>
  <c r="D31" i="1"/>
  <c r="D33" i="1" s="1"/>
  <c r="D37" i="1" s="1"/>
  <c r="D42" i="1" s="1"/>
  <c r="C31" i="1"/>
  <c r="C33" i="1" s="1"/>
  <c r="C37" i="1" s="1"/>
  <c r="C42" i="1" s="1"/>
  <c r="C46" i="1" s="1"/>
  <c r="D44" i="1" s="1"/>
  <c r="B31" i="1"/>
  <c r="F22" i="1"/>
  <c r="E22" i="1"/>
  <c r="D22" i="1"/>
  <c r="C22" i="1"/>
  <c r="B22" i="1"/>
  <c r="E33" i="1" l="1"/>
  <c r="E37" i="1" s="1"/>
  <c r="E42" i="1" s="1"/>
  <c r="F33" i="1"/>
  <c r="F37" i="1" s="1"/>
  <c r="F42" i="1" s="1"/>
  <c r="B33" i="1"/>
  <c r="B37" i="1" s="1"/>
  <c r="B42" i="1" s="1"/>
  <c r="B46" i="1" s="1"/>
  <c r="D46" i="1"/>
  <c r="E44" i="1" s="1"/>
  <c r="E46" i="1" s="1"/>
  <c r="F44" i="1" s="1"/>
  <c r="F46" i="1" s="1"/>
</calcChain>
</file>

<file path=xl/sharedStrings.xml><?xml version="1.0" encoding="utf-8"?>
<sst xmlns="http://schemas.openxmlformats.org/spreadsheetml/2006/main" count="51" uniqueCount="43">
  <si>
    <t>HRA OPERATING ACCOUNT</t>
  </si>
  <si>
    <t>2025/26</t>
  </si>
  <si>
    <t>2026/27</t>
  </si>
  <si>
    <t>2027/28</t>
  </si>
  <si>
    <t>2028/29</t>
  </si>
  <si>
    <t>Original</t>
  </si>
  <si>
    <t>Forecast</t>
  </si>
  <si>
    <t>Estimate</t>
  </si>
  <si>
    <t>Projections</t>
  </si>
  <si>
    <t>£</t>
  </si>
  <si>
    <t>EXPENDITURE</t>
  </si>
  <si>
    <t>General &amp; Special Management</t>
  </si>
  <si>
    <t>Supervision &amp; Management</t>
  </si>
  <si>
    <t>Rents, Rates, Taxes and Other Charges</t>
  </si>
  <si>
    <t>Repairs &amp; Maintence</t>
  </si>
  <si>
    <t>Provision for Bad Debts</t>
  </si>
  <si>
    <t>Interest Payable</t>
  </si>
  <si>
    <t>Depreciation of Dwellings</t>
  </si>
  <si>
    <t>Depreciation of other Assets</t>
  </si>
  <si>
    <t>Debt Management Expenses</t>
  </si>
  <si>
    <t>Efficiency Savings</t>
  </si>
  <si>
    <t>Strategic management</t>
  </si>
  <si>
    <t>TOTAL EXPENDITURE</t>
  </si>
  <si>
    <t>INCOME</t>
  </si>
  <si>
    <t>Dwelling Rents</t>
  </si>
  <si>
    <t>Non Dwelling Rents</t>
  </si>
  <si>
    <t>Charges for Services and Facilities</t>
  </si>
  <si>
    <t>Contributions towards Expenditure</t>
  </si>
  <si>
    <t>TOTAL INCOME</t>
  </si>
  <si>
    <t>NET INCOME FROM SERVICES (Income less Expenditure)</t>
  </si>
  <si>
    <t>Interest Receivable</t>
  </si>
  <si>
    <t>NET OPERATING SURPLUS/DEFICIT</t>
  </si>
  <si>
    <t>Appropriations</t>
  </si>
  <si>
    <t>Revenue contributions to Capital</t>
  </si>
  <si>
    <t>Net Increase/(Decrease) in reserves</t>
  </si>
  <si>
    <t>Revenue Reserve brought forward</t>
  </si>
  <si>
    <t>Revenue Reserve Carried Forward</t>
  </si>
  <si>
    <t>Average Social Rent:-</t>
  </si>
  <si>
    <t>Increase 1st April</t>
  </si>
  <si>
    <t>48wk</t>
  </si>
  <si>
    <t>52wk</t>
  </si>
  <si>
    <t>Average Stock</t>
  </si>
  <si>
    <t>Average Affordable Rent:-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</si>
</sst>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u/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49" fontId="2" fillId="0" borderId="0" xfId="0" applyNumberFormat="1" applyFont="1" applyAlignment="1">
      <alignment horizontal="left"/>
    </xf>
    <xf numFmtId="49" fontId="4" fillId="0" borderId="0" xfId="0" applyNumberFormat="1" applyFont="1" applyAlignment="1">
      <alignment horizontal="left"/>
    </xf>
    <xf numFmtId="3" fontId="0" fillId="0" borderId="0" xfId="0" applyNumberFormat="1"/>
    <xf numFmtId="3" fontId="0" fillId="2" borderId="0" xfId="0" applyNumberFormat="1" applyFill="1"/>
    <xf numFmtId="49" fontId="5" fillId="0" borderId="0" xfId="0" applyNumberFormat="1" applyFont="1" applyAlignment="1">
      <alignment horizontal="left"/>
    </xf>
    <xf numFmtId="3" fontId="0" fillId="0" borderId="1" xfId="0" applyNumberFormat="1" applyBorder="1"/>
    <xf numFmtId="49" fontId="0" fillId="0" borderId="0" xfId="0" applyNumberFormat="1" applyAlignment="1">
      <alignment horizontal="left"/>
    </xf>
    <xf numFmtId="49" fontId="0" fillId="0" borderId="0" xfId="0" applyNumberFormat="1" applyAlignment="1">
      <alignment horizontal="left" wrapText="1"/>
    </xf>
    <xf numFmtId="0" fontId="0" fillId="0" borderId="2" xfId="0" applyBorder="1"/>
    <xf numFmtId="49" fontId="1" fillId="0" borderId="0" xfId="0" applyNumberFormat="1" applyFont="1" applyAlignment="1">
      <alignment horizontal="left"/>
    </xf>
    <xf numFmtId="3" fontId="0" fillId="0" borderId="3" xfId="0" applyNumberFormat="1" applyBorder="1"/>
    <xf numFmtId="49" fontId="1" fillId="0" borderId="4" xfId="0" applyNumberFormat="1" applyFont="1" applyBorder="1" applyAlignment="1">
      <alignment horizontal="left"/>
    </xf>
    <xf numFmtId="0" fontId="0" fillId="0" borderId="5" xfId="0" applyBorder="1"/>
    <xf numFmtId="0" fontId="0" fillId="0" borderId="6" xfId="0" applyBorder="1"/>
    <xf numFmtId="49" fontId="1" fillId="0" borderId="7" xfId="0" applyNumberFormat="1" applyFont="1" applyBorder="1" applyAlignment="1">
      <alignment horizontal="left"/>
    </xf>
    <xf numFmtId="10" fontId="1" fillId="0" borderId="0" xfId="0" applyNumberFormat="1" applyFont="1"/>
    <xf numFmtId="10" fontId="1" fillId="0" borderId="8" xfId="0" applyNumberFormat="1" applyFont="1" applyBorder="1"/>
    <xf numFmtId="0" fontId="0" fillId="0" borderId="8" xfId="0" applyBorder="1"/>
    <xf numFmtId="0" fontId="1" fillId="0" borderId="0" xfId="0" applyFont="1"/>
    <xf numFmtId="2" fontId="1" fillId="0" borderId="0" xfId="0" applyNumberFormat="1" applyFont="1"/>
    <xf numFmtId="0" fontId="1" fillId="0" borderId="8" xfId="0" applyFont="1" applyBorder="1"/>
    <xf numFmtId="49" fontId="1" fillId="0" borderId="9" xfId="0" applyNumberFormat="1" applyFont="1" applyBorder="1" applyAlignment="1">
      <alignment horizontal="left"/>
    </xf>
    <xf numFmtId="0" fontId="0" fillId="0" borderId="10" xfId="0" applyBorder="1"/>
    <xf numFmtId="0" fontId="1" fillId="0" borderId="10" xfId="0" applyFont="1" applyBorder="1"/>
    <xf numFmtId="0" fontId="1" fillId="0" borderId="11" xfId="0" applyFont="1" applyBorder="1"/>
    <xf numFmtId="10" fontId="1" fillId="0" borderId="5" xfId="0" applyNumberFormat="1" applyFont="1" applyBorder="1"/>
    <xf numFmtId="10" fontId="1" fillId="0" borderId="6" xfId="0" applyNumberFormat="1" applyFont="1" applyBorder="1"/>
    <xf numFmtId="49" fontId="0" fillId="0" borderId="7" xfId="0" applyNumberForma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A46C2D-9F22-4331-9860-F75BF5AB8DCE}">
  <dimension ref="A2:F64"/>
  <sheetViews>
    <sheetView tabSelected="1" topLeftCell="A43" workbookViewId="0">
      <selection activeCell="C7" sqref="C7"/>
    </sheetView>
  </sheetViews>
  <sheetFormatPr defaultRowHeight="14.5" x14ac:dyDescent="0.35"/>
  <cols>
    <col min="1" max="1" width="51.36328125" bestFit="1" customWidth="1"/>
    <col min="2" max="2" width="17.7265625" customWidth="1"/>
    <col min="3" max="3" width="15.26953125" customWidth="1"/>
    <col min="4" max="4" width="17.453125" customWidth="1"/>
    <col min="5" max="5" width="13.7265625" customWidth="1"/>
    <col min="6" max="6" width="15.54296875" customWidth="1"/>
  </cols>
  <sheetData>
    <row r="2" spans="1:6" x14ac:dyDescent="0.35">
      <c r="B2" s="1" t="s">
        <v>0</v>
      </c>
    </row>
    <row r="4" spans="1:6" x14ac:dyDescent="0.35">
      <c r="B4" s="2" t="s">
        <v>1</v>
      </c>
      <c r="C4" s="2"/>
      <c r="D4" s="3" t="s">
        <v>2</v>
      </c>
      <c r="E4" s="3" t="s">
        <v>3</v>
      </c>
      <c r="F4" s="3" t="s">
        <v>4</v>
      </c>
    </row>
    <row r="5" spans="1:6" x14ac:dyDescent="0.35">
      <c r="B5" s="3" t="s">
        <v>5</v>
      </c>
      <c r="C5" s="3" t="s">
        <v>6</v>
      </c>
      <c r="D5" s="3" t="s">
        <v>7</v>
      </c>
      <c r="E5" s="2" t="s">
        <v>8</v>
      </c>
      <c r="F5" s="2"/>
    </row>
    <row r="6" spans="1:6" x14ac:dyDescent="0.35">
      <c r="B6" s="4" t="s">
        <v>9</v>
      </c>
      <c r="C6" s="4" t="s">
        <v>9</v>
      </c>
      <c r="D6" s="4" t="s">
        <v>9</v>
      </c>
      <c r="E6" s="4" t="s">
        <v>9</v>
      </c>
      <c r="F6" s="4" t="s">
        <v>9</v>
      </c>
    </row>
    <row r="7" spans="1:6" x14ac:dyDescent="0.35">
      <c r="A7" s="5" t="s">
        <v>10</v>
      </c>
      <c r="B7" s="4"/>
      <c r="C7" s="4"/>
      <c r="D7" s="4"/>
      <c r="E7" s="4"/>
    </row>
    <row r="8" spans="1:6" x14ac:dyDescent="0.35">
      <c r="B8" s="4"/>
      <c r="C8" s="4"/>
      <c r="D8" s="4"/>
      <c r="E8" s="4"/>
    </row>
    <row r="10" spans="1:6" x14ac:dyDescent="0.35">
      <c r="A10" s="6" t="s">
        <v>11</v>
      </c>
      <c r="B10" s="7">
        <v>6265990</v>
      </c>
      <c r="C10" s="7">
        <v>6272367</v>
      </c>
      <c r="D10" s="7">
        <v>6237525</v>
      </c>
      <c r="E10" s="7">
        <v>6342700</v>
      </c>
      <c r="F10" s="7">
        <v>6642700</v>
      </c>
    </row>
    <row r="11" spans="1:6" x14ac:dyDescent="0.35">
      <c r="A11" s="6" t="s">
        <v>12</v>
      </c>
      <c r="B11" s="7">
        <v>4152600</v>
      </c>
      <c r="C11" s="7">
        <v>4361152</v>
      </c>
      <c r="D11" s="7">
        <v>4225427</v>
      </c>
      <c r="E11" s="7">
        <v>4525427</v>
      </c>
      <c r="F11" s="7">
        <v>4825427</v>
      </c>
    </row>
    <row r="12" spans="1:6" x14ac:dyDescent="0.35">
      <c r="A12" s="6" t="s">
        <v>13</v>
      </c>
      <c r="B12" s="7">
        <v>158900</v>
      </c>
      <c r="C12" s="7">
        <v>222400</v>
      </c>
      <c r="D12" s="7">
        <v>225000</v>
      </c>
      <c r="E12" s="7">
        <v>225000</v>
      </c>
      <c r="F12" s="7">
        <v>225000</v>
      </c>
    </row>
    <row r="13" spans="1:6" x14ac:dyDescent="0.35">
      <c r="A13" s="6" t="s">
        <v>14</v>
      </c>
      <c r="B13" s="7">
        <v>5810710</v>
      </c>
      <c r="C13" s="7">
        <v>5248541</v>
      </c>
      <c r="D13" s="7">
        <v>5401954</v>
      </c>
      <c r="E13" s="7">
        <v>6084000</v>
      </c>
      <c r="F13" s="7">
        <v>6284000</v>
      </c>
    </row>
    <row r="14" spans="1:6" x14ac:dyDescent="0.35">
      <c r="A14" s="6" t="s">
        <v>15</v>
      </c>
      <c r="B14" s="7">
        <v>250000</v>
      </c>
      <c r="C14" s="7">
        <v>250000</v>
      </c>
      <c r="D14" s="7">
        <v>250000</v>
      </c>
      <c r="E14" s="7">
        <v>279000</v>
      </c>
      <c r="F14" s="7">
        <v>295000</v>
      </c>
    </row>
    <row r="15" spans="1:6" x14ac:dyDescent="0.35">
      <c r="A15" s="6" t="s">
        <v>16</v>
      </c>
      <c r="B15" s="8">
        <v>3711499</v>
      </c>
      <c r="C15" s="8">
        <v>3696227</v>
      </c>
      <c r="D15" s="8">
        <v>4264008</v>
      </c>
      <c r="E15" s="7">
        <v>4500000</v>
      </c>
      <c r="F15" s="7">
        <v>4850500</v>
      </c>
    </row>
    <row r="16" spans="1:6" x14ac:dyDescent="0.35">
      <c r="A16" s="6" t="s">
        <v>17</v>
      </c>
      <c r="B16" s="7">
        <v>5819700</v>
      </c>
      <c r="C16" s="7">
        <v>5819700</v>
      </c>
      <c r="D16" s="7">
        <v>6074000</v>
      </c>
      <c r="E16" s="7">
        <v>6365200</v>
      </c>
      <c r="F16" s="7">
        <v>6656400</v>
      </c>
    </row>
    <row r="17" spans="1:6" x14ac:dyDescent="0.35">
      <c r="A17" s="6" t="s">
        <v>18</v>
      </c>
      <c r="B17" s="7">
        <v>315200</v>
      </c>
      <c r="C17" s="7">
        <v>315200</v>
      </c>
      <c r="D17" s="7">
        <v>321200</v>
      </c>
      <c r="E17" s="7">
        <v>327200</v>
      </c>
      <c r="F17" s="7">
        <v>331200</v>
      </c>
    </row>
    <row r="18" spans="1:6" x14ac:dyDescent="0.35">
      <c r="A18" s="6" t="s">
        <v>19</v>
      </c>
      <c r="B18" s="7">
        <v>116000</v>
      </c>
      <c r="C18" s="7">
        <v>116000</v>
      </c>
      <c r="D18" s="7">
        <v>116000</v>
      </c>
      <c r="E18" s="7">
        <v>121800</v>
      </c>
      <c r="F18" s="7">
        <v>127900</v>
      </c>
    </row>
    <row r="19" spans="1:6" x14ac:dyDescent="0.35">
      <c r="A19" s="6" t="s">
        <v>20</v>
      </c>
      <c r="B19" s="7">
        <v>-650000</v>
      </c>
      <c r="C19" s="7">
        <v>-374000</v>
      </c>
      <c r="D19" s="8">
        <v>-650000</v>
      </c>
      <c r="E19" s="8">
        <v>-650000</v>
      </c>
      <c r="F19" s="8">
        <v>-650000</v>
      </c>
    </row>
    <row r="20" spans="1:6" x14ac:dyDescent="0.35">
      <c r="A20" s="6" t="s">
        <v>21</v>
      </c>
      <c r="B20" s="7">
        <v>874200</v>
      </c>
      <c r="C20" s="7">
        <v>874200</v>
      </c>
      <c r="D20" s="7">
        <v>902174</v>
      </c>
      <c r="E20" s="7">
        <v>931043</v>
      </c>
      <c r="F20" s="7">
        <v>960837</v>
      </c>
    </row>
    <row r="21" spans="1:6" x14ac:dyDescent="0.35">
      <c r="A21" s="6"/>
      <c r="B21" s="7"/>
      <c r="C21" s="7"/>
      <c r="D21" s="7"/>
      <c r="E21" s="7"/>
      <c r="F21" s="7"/>
    </row>
    <row r="22" spans="1:6" x14ac:dyDescent="0.35">
      <c r="A22" s="9" t="s">
        <v>22</v>
      </c>
      <c r="B22" s="10">
        <f>SUM(B10:B20)</f>
        <v>26824799</v>
      </c>
      <c r="C22" s="10">
        <f t="shared" ref="C22:F22" si="0">SUM(C10:C20)</f>
        <v>26801787</v>
      </c>
      <c r="D22" s="10">
        <f>SUM(D10:D20)</f>
        <v>27367288</v>
      </c>
      <c r="E22" s="10">
        <f t="shared" si="0"/>
        <v>29051370</v>
      </c>
      <c r="F22" s="10">
        <f t="shared" si="0"/>
        <v>30548964</v>
      </c>
    </row>
    <row r="23" spans="1:6" x14ac:dyDescent="0.35">
      <c r="A23" s="9"/>
      <c r="B23" s="7"/>
      <c r="C23" s="7"/>
      <c r="D23" s="7"/>
    </row>
    <row r="24" spans="1:6" x14ac:dyDescent="0.35">
      <c r="A24" s="9" t="s">
        <v>23</v>
      </c>
      <c r="B24" s="7"/>
      <c r="C24" s="7"/>
      <c r="D24" s="7"/>
    </row>
    <row r="25" spans="1:6" x14ac:dyDescent="0.35">
      <c r="A25" s="9"/>
      <c r="B25" s="7"/>
      <c r="C25" s="7"/>
      <c r="D25" s="7"/>
    </row>
    <row r="26" spans="1:6" x14ac:dyDescent="0.35">
      <c r="A26" s="6" t="s">
        <v>24</v>
      </c>
      <c r="B26" s="7">
        <v>25018500</v>
      </c>
      <c r="C26" s="7">
        <v>25018500</v>
      </c>
      <c r="D26" s="7">
        <v>25361025.633412194</v>
      </c>
      <c r="E26" s="7">
        <v>26784321.716696806</v>
      </c>
      <c r="F26" s="7">
        <v>28562522.596675675</v>
      </c>
    </row>
    <row r="27" spans="1:6" x14ac:dyDescent="0.35">
      <c r="A27" t="s">
        <v>25</v>
      </c>
      <c r="B27" s="7">
        <v>273200</v>
      </c>
      <c r="C27" s="7">
        <v>288476</v>
      </c>
      <c r="D27" s="7">
        <v>316500</v>
      </c>
      <c r="E27" s="7">
        <v>327500</v>
      </c>
      <c r="F27" s="7">
        <v>338500</v>
      </c>
    </row>
    <row r="28" spans="1:6" x14ac:dyDescent="0.35">
      <c r="A28" s="11" t="s">
        <v>26</v>
      </c>
      <c r="B28" s="7">
        <v>1276300</v>
      </c>
      <c r="C28" s="7">
        <v>1287000</v>
      </c>
      <c r="D28" s="7">
        <v>1287000</v>
      </c>
      <c r="E28" s="7">
        <v>1327000</v>
      </c>
      <c r="F28" s="7">
        <v>1367500</v>
      </c>
    </row>
    <row r="29" spans="1:6" x14ac:dyDescent="0.35">
      <c r="A29" s="6" t="s">
        <v>27</v>
      </c>
      <c r="B29" s="7">
        <v>278300</v>
      </c>
      <c r="C29" s="7">
        <v>278300</v>
      </c>
      <c r="D29" s="7">
        <v>278300</v>
      </c>
      <c r="E29" s="7">
        <v>278300</v>
      </c>
      <c r="F29" s="7">
        <v>278300</v>
      </c>
    </row>
    <row r="30" spans="1:6" x14ac:dyDescent="0.35">
      <c r="A30" s="6"/>
      <c r="B30" s="7"/>
      <c r="C30" s="7"/>
      <c r="D30" s="7"/>
      <c r="E30" s="7"/>
      <c r="F30" s="7"/>
    </row>
    <row r="31" spans="1:6" x14ac:dyDescent="0.35">
      <c r="A31" s="9" t="s">
        <v>28</v>
      </c>
      <c r="B31" s="10">
        <f>SUM(B26:B29)</f>
        <v>26846300</v>
      </c>
      <c r="C31" s="10">
        <f t="shared" ref="C31:F31" si="1">SUM(C26:C29)</f>
        <v>26872276</v>
      </c>
      <c r="D31" s="10">
        <f t="shared" si="1"/>
        <v>27242825.633412194</v>
      </c>
      <c r="E31" s="10">
        <f t="shared" si="1"/>
        <v>28717121.716696806</v>
      </c>
      <c r="F31" s="10">
        <f t="shared" si="1"/>
        <v>30546822.596675675</v>
      </c>
    </row>
    <row r="32" spans="1:6" x14ac:dyDescent="0.35">
      <c r="A32" s="9"/>
      <c r="B32" s="7"/>
      <c r="C32" s="7"/>
      <c r="D32" s="7"/>
    </row>
    <row r="33" spans="1:6" x14ac:dyDescent="0.35">
      <c r="A33" s="9" t="s">
        <v>29</v>
      </c>
      <c r="B33" s="7">
        <f>B31-B22</f>
        <v>21501</v>
      </c>
      <c r="C33" s="7">
        <f>C31-C22</f>
        <v>70489</v>
      </c>
      <c r="D33" s="7">
        <f>D31-D22</f>
        <v>-124462.36658780649</v>
      </c>
      <c r="E33" s="7">
        <f>E31-E22</f>
        <v>-334248.28330319375</v>
      </c>
      <c r="F33" s="7">
        <f>F31-F22</f>
        <v>-2141.4033243246377</v>
      </c>
    </row>
    <row r="34" spans="1:6" x14ac:dyDescent="0.35">
      <c r="A34" s="9"/>
      <c r="B34" s="7"/>
      <c r="C34" s="7"/>
      <c r="D34" s="7"/>
    </row>
    <row r="35" spans="1:6" x14ac:dyDescent="0.35">
      <c r="A35" s="6" t="s">
        <v>30</v>
      </c>
      <c r="B35" s="7">
        <v>60000</v>
      </c>
      <c r="C35" s="7">
        <v>60000</v>
      </c>
      <c r="D35" s="7">
        <v>60000</v>
      </c>
      <c r="E35" s="7">
        <v>60000</v>
      </c>
      <c r="F35" s="7">
        <v>60000</v>
      </c>
    </row>
    <row r="36" spans="1:6" x14ac:dyDescent="0.35">
      <c r="A36" s="9"/>
      <c r="B36" s="7"/>
      <c r="C36" s="7"/>
      <c r="D36" s="7"/>
    </row>
    <row r="37" spans="1:6" x14ac:dyDescent="0.35">
      <c r="A37" s="9" t="s">
        <v>31</v>
      </c>
      <c r="B37" s="10">
        <f>B33+B35</f>
        <v>81501</v>
      </c>
      <c r="C37" s="10">
        <f>C33+C35</f>
        <v>130489</v>
      </c>
      <c r="D37" s="10">
        <f>D33+D35</f>
        <v>-64462.366587806493</v>
      </c>
      <c r="E37" s="10">
        <f>E33+E35</f>
        <v>-274248.28330319375</v>
      </c>
      <c r="F37" s="10">
        <f>F33+F35</f>
        <v>57858.596675675362</v>
      </c>
    </row>
    <row r="38" spans="1:6" x14ac:dyDescent="0.35">
      <c r="A38" s="12"/>
      <c r="B38" s="7"/>
      <c r="C38" s="7"/>
      <c r="D38" s="7"/>
    </row>
    <row r="39" spans="1:6" x14ac:dyDescent="0.35">
      <c r="A39" s="5" t="s">
        <v>32</v>
      </c>
      <c r="C39" s="7"/>
      <c r="D39" s="7"/>
    </row>
    <row r="40" spans="1:6" x14ac:dyDescent="0.35">
      <c r="A40" s="11" t="s">
        <v>33</v>
      </c>
      <c r="B40" s="13">
        <v>0</v>
      </c>
      <c r="C40" s="13">
        <v>0</v>
      </c>
      <c r="D40" s="13">
        <v>0</v>
      </c>
      <c r="E40" s="13">
        <v>0</v>
      </c>
      <c r="F40" s="13">
        <v>0</v>
      </c>
    </row>
    <row r="41" spans="1:6" x14ac:dyDescent="0.35">
      <c r="A41" s="11"/>
    </row>
    <row r="42" spans="1:6" x14ac:dyDescent="0.35">
      <c r="A42" s="14" t="s">
        <v>34</v>
      </c>
      <c r="B42" s="7">
        <f>B37+B40</f>
        <v>81501</v>
      </c>
      <c r="C42" s="7">
        <f t="shared" ref="C42:F42" si="2">C37+C40</f>
        <v>130489</v>
      </c>
      <c r="D42" s="7">
        <f>D37+D40</f>
        <v>-64462.366587806493</v>
      </c>
      <c r="E42" s="7">
        <f t="shared" si="2"/>
        <v>-274248.28330319375</v>
      </c>
      <c r="F42" s="7">
        <f t="shared" si="2"/>
        <v>57858.596675675362</v>
      </c>
    </row>
    <row r="43" spans="1:6" x14ac:dyDescent="0.35">
      <c r="A43" s="14"/>
    </row>
    <row r="44" spans="1:6" x14ac:dyDescent="0.35">
      <c r="A44" s="14" t="s">
        <v>35</v>
      </c>
      <c r="B44" s="7">
        <v>603500</v>
      </c>
      <c r="C44" s="7">
        <v>603500</v>
      </c>
      <c r="D44" s="8">
        <f>+C46</f>
        <v>733989</v>
      </c>
      <c r="E44" s="8">
        <f>+D46</f>
        <v>669526.63341219351</v>
      </c>
      <c r="F44" s="8">
        <f>+E46</f>
        <v>395278.35010899976</v>
      </c>
    </row>
    <row r="45" spans="1:6" x14ac:dyDescent="0.35">
      <c r="A45" s="14"/>
    </row>
    <row r="46" spans="1:6" ht="15" thickBot="1" x14ac:dyDescent="0.4">
      <c r="A46" s="14" t="s">
        <v>36</v>
      </c>
      <c r="B46" s="15">
        <f>SUM(B42:B45)</f>
        <v>685001</v>
      </c>
      <c r="C46" s="15">
        <f>SUM(C42:C45)</f>
        <v>733989</v>
      </c>
      <c r="D46" s="15">
        <f>D44+D42</f>
        <v>669526.63341219351</v>
      </c>
      <c r="E46" s="15">
        <f>+E44+E42</f>
        <v>395278.35010899976</v>
      </c>
      <c r="F46" s="15">
        <f>+F44+F42</f>
        <v>453136.94678467512</v>
      </c>
    </row>
    <row r="47" spans="1:6" ht="15" thickTop="1" x14ac:dyDescent="0.35">
      <c r="A47" s="11"/>
    </row>
    <row r="48" spans="1:6" ht="15" thickBot="1" x14ac:dyDescent="0.4">
      <c r="A48" s="11"/>
    </row>
    <row r="49" spans="1:6" x14ac:dyDescent="0.35">
      <c r="A49" s="16" t="s">
        <v>37</v>
      </c>
      <c r="B49" s="17"/>
      <c r="C49" s="17"/>
      <c r="D49" s="17"/>
      <c r="E49" s="17"/>
      <c r="F49" s="18"/>
    </row>
    <row r="50" spans="1:6" x14ac:dyDescent="0.35">
      <c r="A50" s="19" t="s">
        <v>38</v>
      </c>
      <c r="D50" s="20">
        <v>2.7E-2</v>
      </c>
      <c r="E50" s="20">
        <v>0.03</v>
      </c>
      <c r="F50" s="21">
        <v>0.03</v>
      </c>
    </row>
    <row r="51" spans="1:6" x14ac:dyDescent="0.35">
      <c r="A51" s="19"/>
      <c r="F51" s="22"/>
    </row>
    <row r="52" spans="1:6" x14ac:dyDescent="0.35">
      <c r="A52" s="19" t="s">
        <v>39</v>
      </c>
      <c r="C52" s="23">
        <v>110.81</v>
      </c>
      <c r="D52" s="24">
        <v>113.8</v>
      </c>
      <c r="E52" s="23">
        <v>117.21</v>
      </c>
      <c r="F52" s="25">
        <v>120.73</v>
      </c>
    </row>
    <row r="53" spans="1:6" x14ac:dyDescent="0.35">
      <c r="A53" s="19" t="s">
        <v>40</v>
      </c>
      <c r="C53" s="23">
        <v>102.28</v>
      </c>
      <c r="D53" s="23">
        <v>105.04</v>
      </c>
      <c r="E53" s="24">
        <v>108.2</v>
      </c>
      <c r="F53" s="25">
        <v>111.44</v>
      </c>
    </row>
    <row r="54" spans="1:6" x14ac:dyDescent="0.35">
      <c r="A54" s="19"/>
      <c r="F54" s="22"/>
    </row>
    <row r="55" spans="1:6" ht="15" thickBot="1" x14ac:dyDescent="0.4">
      <c r="A55" s="26" t="s">
        <v>41</v>
      </c>
      <c r="B55" s="27"/>
      <c r="C55" s="28">
        <v>4326</v>
      </c>
      <c r="D55" s="28">
        <v>4356</v>
      </c>
      <c r="E55" s="28">
        <v>4457</v>
      </c>
      <c r="F55" s="29">
        <v>4457</v>
      </c>
    </row>
    <row r="56" spans="1:6" ht="15" thickBot="1" x14ac:dyDescent="0.4">
      <c r="A56" s="11"/>
    </row>
    <row r="57" spans="1:6" x14ac:dyDescent="0.35">
      <c r="A57" s="16" t="s">
        <v>42</v>
      </c>
      <c r="B57" s="17"/>
      <c r="C57" s="17"/>
      <c r="D57" s="30">
        <v>2.7E-2</v>
      </c>
      <c r="E57" s="30">
        <v>0.03</v>
      </c>
      <c r="F57" s="31">
        <v>0.03</v>
      </c>
    </row>
    <row r="58" spans="1:6" x14ac:dyDescent="0.35">
      <c r="A58" s="19" t="s">
        <v>38</v>
      </c>
      <c r="F58" s="22"/>
    </row>
    <row r="59" spans="1:6" x14ac:dyDescent="0.35">
      <c r="A59" s="32"/>
      <c r="F59" s="22"/>
    </row>
    <row r="60" spans="1:6" x14ac:dyDescent="0.35">
      <c r="A60" s="19" t="s">
        <v>39</v>
      </c>
      <c r="C60" s="23">
        <v>180.31</v>
      </c>
      <c r="D60" s="23">
        <v>185.18</v>
      </c>
      <c r="E60" s="23">
        <v>190.74</v>
      </c>
      <c r="F60" s="25">
        <v>196.46</v>
      </c>
    </row>
    <row r="61" spans="1:6" x14ac:dyDescent="0.35">
      <c r="A61" s="19" t="s">
        <v>40</v>
      </c>
      <c r="C61" s="23">
        <v>166.44</v>
      </c>
      <c r="D61" s="23">
        <v>170.94</v>
      </c>
      <c r="E61" s="23">
        <v>176.06</v>
      </c>
      <c r="F61" s="25">
        <v>181.35</v>
      </c>
    </row>
    <row r="62" spans="1:6" x14ac:dyDescent="0.35">
      <c r="A62" s="19"/>
      <c r="F62" s="22"/>
    </row>
    <row r="63" spans="1:6" ht="15" thickBot="1" x14ac:dyDescent="0.4">
      <c r="A63" s="26" t="s">
        <v>41</v>
      </c>
      <c r="B63" s="27"/>
      <c r="C63" s="28">
        <v>212</v>
      </c>
      <c r="D63" s="28">
        <v>237</v>
      </c>
      <c r="E63" s="28">
        <v>262</v>
      </c>
      <c r="F63" s="29">
        <v>287</v>
      </c>
    </row>
    <row r="64" spans="1:6" x14ac:dyDescent="0.35">
      <c r="A64" s="11"/>
    </row>
  </sheetData>
  <mergeCells count="2">
    <mergeCell ref="B4:C4"/>
    <mergeCell ref="E5:F5"/>
  </mergeCells>
  <pageMargins left="0.7" right="0.7" top="0.75" bottom="0.75" header="0.3" footer="0.3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Claire Hughes</dc:creator>
  <cp:lastModifiedBy>Claire Hughes</cp:lastModifiedBy>
  <cp:lastPrinted>2026-01-16T17:10:32Z</cp:lastPrinted>
  <dcterms:created xsi:type="dcterms:W3CDTF">2026-01-16T17:07:35Z</dcterms:created>
  <dcterms:modified xsi:type="dcterms:W3CDTF">2026-01-16T17:10:38Z</dcterms:modified>
</cp:coreProperties>
</file>