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ry.Ramsey\Dropbox (Pegasus Group)\Oakley - Core Documents\G - Education\"/>
    </mc:Choice>
  </mc:AlternateContent>
  <xr:revisionPtr revIDLastSave="0" documentId="8_{C2255EDB-955E-4670-88AE-1E7F5CC11DA1}" xr6:coauthVersionLast="47" xr6:coauthVersionMax="47" xr10:uidLastSave="{00000000-0000-0000-0000-000000000000}"/>
  <bookViews>
    <workbookView xWindow="-19310" yWindow="-110" windowWidth="19420" windowHeight="10420" xr2:uid="{00000000-000D-0000-FFFF-FFFF00000000}"/>
  </bookViews>
  <sheets>
    <sheet name="PP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J51" i="1" l="1"/>
  <c r="F51" i="1"/>
  <c r="J50" i="1"/>
  <c r="F50" i="1"/>
  <c r="J49" i="1"/>
  <c r="F49" i="1"/>
  <c r="J45" i="1"/>
  <c r="F45" i="1"/>
  <c r="J44" i="1"/>
  <c r="F44" i="1"/>
  <c r="J43" i="1"/>
  <c r="F43" i="1"/>
  <c r="J42" i="1"/>
  <c r="F42" i="1"/>
  <c r="J41" i="1"/>
  <c r="F41" i="1"/>
  <c r="J40" i="1"/>
  <c r="F40" i="1"/>
  <c r="J39" i="1"/>
  <c r="F39" i="1"/>
  <c r="J38" i="1"/>
  <c r="F38" i="1"/>
  <c r="J35" i="1"/>
  <c r="F35" i="1"/>
  <c r="J34" i="1"/>
  <c r="F34" i="1"/>
  <c r="J33" i="1"/>
  <c r="F33" i="1"/>
  <c r="J32" i="1"/>
  <c r="F32" i="1"/>
  <c r="J31" i="1"/>
  <c r="F31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C14" i="1"/>
  <c r="D14" i="1" s="1"/>
  <c r="C13" i="1"/>
  <c r="D13" i="1" s="1"/>
  <c r="C12" i="1"/>
  <c r="D12" i="1" s="1"/>
  <c r="C11" i="1"/>
  <c r="D11" i="1" s="1"/>
  <c r="C10" i="1"/>
  <c r="D9" i="1"/>
  <c r="C9" i="1"/>
  <c r="F8" i="1"/>
  <c r="F7" i="1"/>
  <c r="F6" i="1"/>
  <c r="J4" i="1"/>
  <c r="F4" i="1"/>
  <c r="J15" i="1" l="1"/>
  <c r="F9" i="1"/>
  <c r="E11" i="1"/>
  <c r="F11" i="1" s="1"/>
  <c r="E13" i="1"/>
  <c r="F13" i="1" s="1"/>
  <c r="E12" i="1"/>
  <c r="F12" i="1" s="1"/>
  <c r="E14" i="1"/>
  <c r="F14" i="1" s="1"/>
  <c r="D10" i="1"/>
  <c r="E10" i="1"/>
  <c r="F10" i="1" l="1"/>
</calcChain>
</file>

<file path=xl/sharedStrings.xml><?xml version="1.0" encoding="utf-8"?>
<sst xmlns="http://schemas.openxmlformats.org/spreadsheetml/2006/main" count="142" uniqueCount="71">
  <si>
    <t>Comparison of pupil product ratios applied by identified LEAs</t>
  </si>
  <si>
    <t>Published ppr per 100 dwellings</t>
  </si>
  <si>
    <t>Applied ppr per 100 dwellings where adjusted to take account of migration and SEND</t>
  </si>
  <si>
    <t>Number of beds</t>
  </si>
  <si>
    <t>Primary school</t>
  </si>
  <si>
    <t>Secondary school</t>
  </si>
  <si>
    <t>Sixth form</t>
  </si>
  <si>
    <t>Total</t>
  </si>
  <si>
    <t>Gloucestershire</t>
  </si>
  <si>
    <t>Average</t>
  </si>
  <si>
    <t>Neighbouring LEAs</t>
  </si>
  <si>
    <t>Herefordshire</t>
  </si>
  <si>
    <t>2+ bed flat</t>
  </si>
  <si>
    <t>2/3 bed house</t>
  </si>
  <si>
    <t>4+ bed house</t>
  </si>
  <si>
    <t>Worcestershire</t>
  </si>
  <si>
    <t>North Warwickshire</t>
  </si>
  <si>
    <t>Nuneaton &amp; Bedworth</t>
  </si>
  <si>
    <t>Rugby</t>
  </si>
  <si>
    <t>Stratford on Avon</t>
  </si>
  <si>
    <t>Warwick</t>
  </si>
  <si>
    <t>Wiltshire</t>
  </si>
  <si>
    <t>South Gloucestershire</t>
  </si>
  <si>
    <t>Cherwell</t>
  </si>
  <si>
    <t>2 bed</t>
  </si>
  <si>
    <t>3 bed</t>
  </si>
  <si>
    <t>4+ bed</t>
  </si>
  <si>
    <t>South Oxfordshire</t>
  </si>
  <si>
    <t>Vale of White Horse</t>
  </si>
  <si>
    <t>West Oxfordshire</t>
  </si>
  <si>
    <t>Swindon (sixth form ppr not in public domain but taken from GCC)</t>
  </si>
  <si>
    <t>Other LEAs identified in documents provided by the LEA on 08/09/21</t>
  </si>
  <si>
    <t>Cambridgeshire</t>
  </si>
  <si>
    <t>Minimum</t>
  </si>
  <si>
    <t>Maximum</t>
  </si>
  <si>
    <t>Derbyshire</t>
  </si>
  <si>
    <t>Essex</t>
  </si>
  <si>
    <t>Flats</t>
  </si>
  <si>
    <t>Houses</t>
  </si>
  <si>
    <t>Hertfordshire (not in public domain)</t>
  </si>
  <si>
    <t>3 bed house</t>
  </si>
  <si>
    <t>-</t>
  </si>
  <si>
    <t>Kent</t>
  </si>
  <si>
    <t>Leicestershire</t>
  </si>
  <si>
    <t>Lincolnshire (sixth form ppr not in public domain but taken from GCC)</t>
  </si>
  <si>
    <t>Medway</t>
  </si>
  <si>
    <t>Norfolk</t>
  </si>
  <si>
    <t>Northamptonshire</t>
  </si>
  <si>
    <t>Nottinghamshire</t>
  </si>
  <si>
    <t>Peterborough</t>
  </si>
  <si>
    <t>Suffolk</t>
  </si>
  <si>
    <t>Surrey</t>
  </si>
  <si>
    <t>West Sussex</t>
  </si>
  <si>
    <t>Other LEAs identified in representations of Stroud District Council (CDE12)</t>
  </si>
  <si>
    <t>Bolton</t>
  </si>
  <si>
    <t>Nottingham</t>
  </si>
  <si>
    <t>Year of PPR Survey</t>
  </si>
  <si>
    <t>2011</t>
  </si>
  <si>
    <t>2020</t>
  </si>
  <si>
    <t>2017</t>
  </si>
  <si>
    <t>2021</t>
  </si>
  <si>
    <t>2012</t>
  </si>
  <si>
    <t>2005/6</t>
  </si>
  <si>
    <t>2019</t>
  </si>
  <si>
    <t>2015</t>
  </si>
  <si>
    <t>2018/19</t>
  </si>
  <si>
    <t>2018</t>
  </si>
  <si>
    <t>2008</t>
  </si>
  <si>
    <t>2016</t>
  </si>
  <si>
    <t>2010</t>
  </si>
  <si>
    <t>55.5 reducing to 35.4 with AH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</si>
</sst>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1" xfId="1" applyFill="1" applyBorder="1"/>
    <xf numFmtId="0" fontId="3" fillId="2" borderId="1" xfId="1" applyFont="1" applyFill="1" applyBorder="1" applyAlignment="1"/>
    <xf numFmtId="0" fontId="2" fillId="2" borderId="1" xfId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3" fillId="2" borderId="1" xfId="1" applyNumberFormat="1" applyFont="1" applyFill="1" applyBorder="1" applyAlignment="1"/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/>
    <xf numFmtId="49" fontId="4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/>
    <xf numFmtId="49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2" borderId="1" xfId="1" applyFill="1" applyBorder="1" applyAlignment="1">
      <alignment horizontal="left" vertical="center"/>
    </xf>
    <xf numFmtId="164" fontId="0" fillId="0" borderId="1" xfId="0" applyNumberForma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rbyshire.gov.uk/site-elements/documents/pdf/council/meetings-decisions/meetings/cabinet/2018-02-22-developer-contributions-protocol.pdf" TargetMode="External"/><Relationship Id="rId13" Type="http://schemas.openxmlformats.org/officeDocument/2006/relationships/hyperlink" Target="https://www.medway.gov.uk/download/downloads/id/274/guide_to_developer_contributions.pdf" TargetMode="External"/><Relationship Id="rId18" Type="http://schemas.openxmlformats.org/officeDocument/2006/relationships/hyperlink" Target="https://www.suffolk.gov.uk/assets/planning-waste-and-environment/planning-and-development-advice/Section-106-4-Education-Topic-Paper.pdf" TargetMode="External"/><Relationship Id="rId3" Type="http://schemas.openxmlformats.org/officeDocument/2006/relationships/hyperlink" Target="https://api.warwickshire.gov.uk/documents/WCCC-1023-311" TargetMode="External"/><Relationship Id="rId21" Type="http://schemas.openxmlformats.org/officeDocument/2006/relationships/hyperlink" Target="https://www.swindon.gov.uk/downloads/file/5282/swindon_school_place_planning_study" TargetMode="External"/><Relationship Id="rId7" Type="http://schemas.openxmlformats.org/officeDocument/2006/relationships/hyperlink" Target="https://www.cambridgeshire.gov.uk/asset-library/Cambridgeshire-Education-organisation-plan-2020-21.pdf" TargetMode="External"/><Relationship Id="rId12" Type="http://schemas.openxmlformats.org/officeDocument/2006/relationships/hyperlink" Target="https://www.lincolnshire.gov.uk/downloads/file/2605/school-organisation-plan-2019-2020" TargetMode="External"/><Relationship Id="rId17" Type="http://schemas.openxmlformats.org/officeDocument/2006/relationships/hyperlink" Target="https://democracy.peterborough.gov.uk/documents/s42814/5.%20Child%20Yield%20Multipliers.pdf" TargetMode="External"/><Relationship Id="rId2" Type="http://schemas.openxmlformats.org/officeDocument/2006/relationships/hyperlink" Target="https://www.worcestershire.gov.uk/download/downloads/id/11349/worcestershire_education_planning_obligations_2020.pdf" TargetMode="External"/><Relationship Id="rId16" Type="http://schemas.openxmlformats.org/officeDocument/2006/relationships/hyperlink" Target="https://www.nottinghamshire.gov.uk/media/1529371/planningobligationsstrategy.pdf" TargetMode="External"/><Relationship Id="rId20" Type="http://schemas.openxmlformats.org/officeDocument/2006/relationships/hyperlink" Target="https://www.westsussex.gov.uk/media/8812/s106_explaining_contribution_calculations.pdf" TargetMode="External"/><Relationship Id="rId1" Type="http://schemas.openxmlformats.org/officeDocument/2006/relationships/hyperlink" Target="https://www.herefordshire.gov.uk/downloads/file/2616/planning-obligations-supplementary-planning-document" TargetMode="External"/><Relationship Id="rId6" Type="http://schemas.openxmlformats.org/officeDocument/2006/relationships/hyperlink" Target="https://consultations.oxfordshire.gov.uk/connect.ti/Developer_Guide/consultationHome" TargetMode="External"/><Relationship Id="rId11" Type="http://schemas.openxmlformats.org/officeDocument/2006/relationships/hyperlink" Target="http://politics.leics.gov.uk/documents/s141876/Appendix%20Draft%20Planning%20Obligations%20Policy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consultations.southglos.gov.uk/gf2.ti/f/251202/6320261.1/PDF/-/RD2.pdf" TargetMode="External"/><Relationship Id="rId15" Type="http://schemas.openxmlformats.org/officeDocument/2006/relationships/hyperlink" Target="https://www.northamptonshire.gov.uk/councilservices/environment-and-planning/Documents/Northamptonshire%20Pupil%20Forecasting%20Project%202014%20v2.pdf" TargetMode="External"/><Relationship Id="rId23" Type="http://schemas.openxmlformats.org/officeDocument/2006/relationships/hyperlink" Target="https://committee.nottinghamcity.gov.uk/documents/s101639/Consultation%20on%20Draft%20Education%20Contributions%20from%20Residential%20Developments%20Supplementary%20Planning%20D.pdf" TargetMode="External"/><Relationship Id="rId10" Type="http://schemas.openxmlformats.org/officeDocument/2006/relationships/hyperlink" Target="https://democracy.kent.gov.uk/documents/s89308/Item%20F1%20Appendix%201%20c%20CYPE%20comments.pdf" TargetMode="External"/><Relationship Id="rId19" Type="http://schemas.openxmlformats.org/officeDocument/2006/relationships/hyperlink" Target="https://mycouncil.surreycc.gov.uk/documents/s52689/Annex%201-%20Draft%20Developer%20Contribution%20Guide.pdf" TargetMode="External"/><Relationship Id="rId4" Type="http://schemas.openxmlformats.org/officeDocument/2006/relationships/hyperlink" Target="https://cms.wiltshire.gov.uk/documents/s160611/EXAM19WiltshireCouncilDeveloperContributionsEducationInfrastructureS106MethodologyRevision2017.pdf" TargetMode="External"/><Relationship Id="rId9" Type="http://schemas.openxmlformats.org/officeDocument/2006/relationships/hyperlink" Target="https://consultations.essex.gov.uk/rci/ecc-developers-infrastructure-contributions/supporting_documents/Developers%20Guide.pdf" TargetMode="External"/><Relationship Id="rId14" Type="http://schemas.openxmlformats.org/officeDocument/2006/relationships/hyperlink" Target="https://www.norfolk.gov.uk/-/media/norfolk/downloads/rubbish-recycling-planning/planning/planning-obligations-standards-february-2021.pdf" TargetMode="External"/><Relationship Id="rId22" Type="http://schemas.openxmlformats.org/officeDocument/2006/relationships/hyperlink" Target="https://www.bolton.gov.uk/downloads/file/3211/infrastructure-and-planning-contribu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9" sqref="O9"/>
    </sheetView>
  </sheetViews>
  <sheetFormatPr defaultRowHeight="14.6" x14ac:dyDescent="0.4"/>
  <cols>
    <col min="1" max="1" width="53.3046875" customWidth="1"/>
    <col min="2" max="2" width="17.53515625" customWidth="1"/>
    <col min="3" max="5" width="13.53515625" customWidth="1"/>
    <col min="6" max="6" width="13.53515625" style="1" customWidth="1"/>
    <col min="7" max="9" width="13.53515625" customWidth="1"/>
    <col min="10" max="10" width="13.53515625" style="1" customWidth="1"/>
    <col min="11" max="11" width="13.53515625" style="16" customWidth="1"/>
  </cols>
  <sheetData>
    <row r="1" spans="1:11" x14ac:dyDescent="0.4">
      <c r="A1" s="1" t="s">
        <v>0</v>
      </c>
      <c r="B1" s="1"/>
    </row>
    <row r="2" spans="1:11" ht="43.5" customHeight="1" x14ac:dyDescent="0.4">
      <c r="A2" s="28"/>
      <c r="B2" s="2"/>
      <c r="C2" s="29" t="s">
        <v>1</v>
      </c>
      <c r="D2" s="29"/>
      <c r="E2" s="29"/>
      <c r="F2" s="29"/>
      <c r="G2" s="30" t="s">
        <v>2</v>
      </c>
      <c r="H2" s="30"/>
      <c r="I2" s="30"/>
      <c r="J2" s="30"/>
      <c r="K2" s="17" t="s">
        <v>56</v>
      </c>
    </row>
    <row r="3" spans="1:11" ht="29.15" x14ac:dyDescent="0.4">
      <c r="A3" s="28"/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4</v>
      </c>
      <c r="H3" s="3" t="s">
        <v>5</v>
      </c>
      <c r="I3" s="3" t="s">
        <v>6</v>
      </c>
      <c r="J3" s="4" t="s">
        <v>7</v>
      </c>
      <c r="K3" s="18"/>
    </row>
    <row r="4" spans="1:11" x14ac:dyDescent="0.4">
      <c r="A4" s="5" t="s">
        <v>8</v>
      </c>
      <c r="B4" s="5" t="s">
        <v>9</v>
      </c>
      <c r="C4" s="6">
        <v>38.5</v>
      </c>
      <c r="D4" s="6">
        <v>17</v>
      </c>
      <c r="E4" s="6">
        <v>6</v>
      </c>
      <c r="F4" s="7">
        <f>SUM(C4:E4)</f>
        <v>61.5</v>
      </c>
      <c r="G4" s="6">
        <v>38.5</v>
      </c>
      <c r="H4" s="6">
        <v>17</v>
      </c>
      <c r="I4" s="6">
        <v>6</v>
      </c>
      <c r="J4" s="7">
        <f>SUM(G4:I4)</f>
        <v>61.5</v>
      </c>
      <c r="K4" s="15">
        <v>2019</v>
      </c>
    </row>
    <row r="5" spans="1:11" s="1" customFormat="1" x14ac:dyDescent="0.4">
      <c r="A5" s="2" t="s">
        <v>10</v>
      </c>
      <c r="B5" s="2"/>
      <c r="C5" s="2"/>
      <c r="D5" s="2"/>
      <c r="E5" s="2"/>
      <c r="F5" s="2"/>
      <c r="G5" s="2"/>
      <c r="H5" s="2"/>
      <c r="I5" s="2"/>
      <c r="J5" s="2"/>
      <c r="K5" s="19"/>
    </row>
    <row r="6" spans="1:11" x14ac:dyDescent="0.4">
      <c r="A6" s="31" t="s">
        <v>11</v>
      </c>
      <c r="B6" s="5" t="s">
        <v>12</v>
      </c>
      <c r="C6" s="6">
        <v>9.3000000000000007</v>
      </c>
      <c r="D6" s="6">
        <v>5.9</v>
      </c>
      <c r="E6" s="6">
        <v>0.5</v>
      </c>
      <c r="F6" s="7">
        <f t="shared" ref="F6:F34" si="0">SUM(C6:E6)</f>
        <v>15.700000000000001</v>
      </c>
      <c r="G6" s="6">
        <v>9.3000000000000007</v>
      </c>
      <c r="H6" s="6">
        <v>5.9</v>
      </c>
      <c r="I6" s="6">
        <v>0.5</v>
      </c>
      <c r="J6" s="7">
        <v>15.700000000000001</v>
      </c>
      <c r="K6" s="15" t="s">
        <v>67</v>
      </c>
    </row>
    <row r="7" spans="1:11" x14ac:dyDescent="0.4">
      <c r="A7" s="31"/>
      <c r="B7" s="5" t="s">
        <v>13</v>
      </c>
      <c r="C7" s="6">
        <v>16.3</v>
      </c>
      <c r="D7" s="6">
        <v>11.1</v>
      </c>
      <c r="E7" s="6">
        <v>0.5</v>
      </c>
      <c r="F7" s="7">
        <f t="shared" si="0"/>
        <v>27.9</v>
      </c>
      <c r="G7" s="6">
        <v>16.3</v>
      </c>
      <c r="H7" s="6">
        <v>11.1</v>
      </c>
      <c r="I7" s="6">
        <v>0.5</v>
      </c>
      <c r="J7" s="7">
        <v>27.9</v>
      </c>
      <c r="K7" s="15"/>
    </row>
    <row r="8" spans="1:11" x14ac:dyDescent="0.4">
      <c r="A8" s="31"/>
      <c r="B8" s="5" t="s">
        <v>14</v>
      </c>
      <c r="C8" s="6">
        <v>26.7</v>
      </c>
      <c r="D8" s="6">
        <v>22.8</v>
      </c>
      <c r="E8" s="6">
        <v>0.5</v>
      </c>
      <c r="F8" s="7">
        <f t="shared" si="0"/>
        <v>50</v>
      </c>
      <c r="G8" s="6">
        <v>26.7</v>
      </c>
      <c r="H8" s="6">
        <v>22.8</v>
      </c>
      <c r="I8" s="6">
        <v>0.5</v>
      </c>
      <c r="J8" s="7">
        <v>50</v>
      </c>
      <c r="K8" s="15"/>
    </row>
    <row r="9" spans="1:11" ht="93.75" customHeight="1" x14ac:dyDescent="0.4">
      <c r="A9" s="10" t="s">
        <v>15</v>
      </c>
      <c r="B9" s="11" t="s">
        <v>9</v>
      </c>
      <c r="C9" s="12">
        <f>5*7</f>
        <v>35</v>
      </c>
      <c r="D9" s="12">
        <f>5*4</f>
        <v>20</v>
      </c>
      <c r="E9" s="12">
        <v>4</v>
      </c>
      <c r="F9" s="13">
        <f t="shared" si="0"/>
        <v>59</v>
      </c>
      <c r="G9" s="24">
        <v>32.931499999999993</v>
      </c>
      <c r="H9" s="24">
        <v>18.817999999999998</v>
      </c>
      <c r="I9" s="24">
        <v>3.7635999999999998</v>
      </c>
      <c r="J9" s="25" t="s">
        <v>70</v>
      </c>
      <c r="K9" s="20" t="s">
        <v>58</v>
      </c>
    </row>
    <row r="10" spans="1:11" x14ac:dyDescent="0.4">
      <c r="A10" s="8" t="s">
        <v>16</v>
      </c>
      <c r="B10" s="5" t="s">
        <v>9</v>
      </c>
      <c r="C10" s="6">
        <f>2.75*7</f>
        <v>19.25</v>
      </c>
      <c r="D10" s="6">
        <f>C10/7*5</f>
        <v>13.75</v>
      </c>
      <c r="E10" s="6">
        <f>C10/7*1</f>
        <v>2.75</v>
      </c>
      <c r="F10" s="7">
        <f t="shared" si="0"/>
        <v>35.75</v>
      </c>
      <c r="G10" s="6">
        <v>19.25</v>
      </c>
      <c r="H10" s="6">
        <v>13.75</v>
      </c>
      <c r="I10" s="6">
        <v>2.75</v>
      </c>
      <c r="J10" s="7">
        <v>35.75</v>
      </c>
      <c r="K10" s="15" t="s">
        <v>58</v>
      </c>
    </row>
    <row r="11" spans="1:11" x14ac:dyDescent="0.4">
      <c r="A11" s="8" t="s">
        <v>17</v>
      </c>
      <c r="B11" s="5" t="s">
        <v>9</v>
      </c>
      <c r="C11" s="6">
        <f>2.97*7</f>
        <v>20.790000000000003</v>
      </c>
      <c r="D11" s="6">
        <f t="shared" ref="D11:D14" si="1">C11/7*5</f>
        <v>14.850000000000001</v>
      </c>
      <c r="E11" s="6">
        <f t="shared" ref="E11:E14" si="2">C11/7*1</f>
        <v>2.97</v>
      </c>
      <c r="F11" s="7">
        <f t="shared" si="0"/>
        <v>38.61</v>
      </c>
      <c r="G11" s="6">
        <v>20.790000000000003</v>
      </c>
      <c r="H11" s="6">
        <v>14.850000000000001</v>
      </c>
      <c r="I11" s="6">
        <v>2.97</v>
      </c>
      <c r="J11" s="7">
        <v>38.61</v>
      </c>
      <c r="K11" s="15" t="s">
        <v>63</v>
      </c>
    </row>
    <row r="12" spans="1:11" x14ac:dyDescent="0.4">
      <c r="A12" s="8" t="s">
        <v>18</v>
      </c>
      <c r="B12" s="5" t="s">
        <v>9</v>
      </c>
      <c r="C12" s="6">
        <f>4.83*7</f>
        <v>33.81</v>
      </c>
      <c r="D12" s="6">
        <f t="shared" si="1"/>
        <v>24.15</v>
      </c>
      <c r="E12" s="6">
        <f t="shared" si="2"/>
        <v>4.83</v>
      </c>
      <c r="F12" s="7">
        <f t="shared" si="0"/>
        <v>62.79</v>
      </c>
      <c r="G12" s="6">
        <v>33.81</v>
      </c>
      <c r="H12" s="6">
        <v>24.15</v>
      </c>
      <c r="I12" s="6">
        <v>4.83</v>
      </c>
      <c r="J12" s="7">
        <v>62.79</v>
      </c>
      <c r="K12" s="15" t="s">
        <v>63</v>
      </c>
    </row>
    <row r="13" spans="1:11" x14ac:dyDescent="0.4">
      <c r="A13" s="8" t="s">
        <v>19</v>
      </c>
      <c r="B13" s="5" t="s">
        <v>9</v>
      </c>
      <c r="C13" s="6">
        <f>3.56*7</f>
        <v>24.92</v>
      </c>
      <c r="D13" s="6">
        <f t="shared" si="1"/>
        <v>17.8</v>
      </c>
      <c r="E13" s="6">
        <f t="shared" si="2"/>
        <v>3.56</v>
      </c>
      <c r="F13" s="7">
        <f t="shared" si="0"/>
        <v>46.28</v>
      </c>
      <c r="G13" s="6">
        <v>24.92</v>
      </c>
      <c r="H13" s="6">
        <v>17.8</v>
      </c>
      <c r="I13" s="6">
        <v>3.56</v>
      </c>
      <c r="J13" s="7">
        <v>46.28</v>
      </c>
      <c r="K13" s="15" t="s">
        <v>63</v>
      </c>
    </row>
    <row r="14" spans="1:11" x14ac:dyDescent="0.4">
      <c r="A14" s="8" t="s">
        <v>20</v>
      </c>
      <c r="B14" s="5" t="s">
        <v>9</v>
      </c>
      <c r="C14" s="6">
        <f>4.54*7</f>
        <v>31.78</v>
      </c>
      <c r="D14" s="6">
        <f t="shared" si="1"/>
        <v>22.7</v>
      </c>
      <c r="E14" s="6">
        <f t="shared" si="2"/>
        <v>4.54</v>
      </c>
      <c r="F14" s="7">
        <f t="shared" si="0"/>
        <v>59.02</v>
      </c>
      <c r="G14" s="6">
        <v>31.78</v>
      </c>
      <c r="H14" s="6">
        <v>22.7</v>
      </c>
      <c r="I14" s="6">
        <v>4.54</v>
      </c>
      <c r="J14" s="7">
        <v>59.02</v>
      </c>
      <c r="K14" s="15" t="s">
        <v>63</v>
      </c>
    </row>
    <row r="15" spans="1:11" x14ac:dyDescent="0.4">
      <c r="A15" s="8" t="s">
        <v>21</v>
      </c>
      <c r="B15" s="5" t="s">
        <v>9</v>
      </c>
      <c r="C15" s="6">
        <v>31</v>
      </c>
      <c r="D15" s="32">
        <v>22</v>
      </c>
      <c r="E15" s="32"/>
      <c r="F15" s="7">
        <f t="shared" si="0"/>
        <v>53</v>
      </c>
      <c r="G15" s="27">
        <v>27.8</v>
      </c>
      <c r="H15" s="33">
        <v>19.7</v>
      </c>
      <c r="I15" s="33"/>
      <c r="J15" s="7">
        <f t="shared" ref="J15" si="3">SUM(G15:I15)</f>
        <v>47.5</v>
      </c>
      <c r="K15" s="15" t="s">
        <v>68</v>
      </c>
    </row>
    <row r="16" spans="1:11" x14ac:dyDescent="0.4">
      <c r="A16" s="8" t="s">
        <v>22</v>
      </c>
      <c r="B16" s="5" t="s">
        <v>9</v>
      </c>
      <c r="C16" s="6">
        <v>36</v>
      </c>
      <c r="D16" s="6">
        <v>18</v>
      </c>
      <c r="E16" s="6">
        <v>5</v>
      </c>
      <c r="F16" s="7">
        <f t="shared" si="0"/>
        <v>59</v>
      </c>
      <c r="G16" s="6">
        <v>36</v>
      </c>
      <c r="H16" s="6">
        <v>18</v>
      </c>
      <c r="I16" s="6">
        <v>5</v>
      </c>
      <c r="J16" s="7">
        <v>59</v>
      </c>
      <c r="K16" s="15" t="s">
        <v>69</v>
      </c>
    </row>
    <row r="17" spans="1:11" x14ac:dyDescent="0.4">
      <c r="A17" s="31" t="s">
        <v>23</v>
      </c>
      <c r="B17" s="5" t="s">
        <v>24</v>
      </c>
      <c r="C17" s="6">
        <v>17</v>
      </c>
      <c r="D17" s="6">
        <v>9</v>
      </c>
      <c r="E17" s="6">
        <v>1</v>
      </c>
      <c r="F17" s="7">
        <f t="shared" si="0"/>
        <v>27</v>
      </c>
      <c r="G17" s="6">
        <v>17</v>
      </c>
      <c r="H17" s="6">
        <v>9</v>
      </c>
      <c r="I17" s="6">
        <v>1</v>
      </c>
      <c r="J17" s="7">
        <v>27</v>
      </c>
      <c r="K17" s="15" t="s">
        <v>63</v>
      </c>
    </row>
    <row r="18" spans="1:11" x14ac:dyDescent="0.4">
      <c r="A18" s="31"/>
      <c r="B18" s="5" t="s">
        <v>25</v>
      </c>
      <c r="C18" s="6">
        <v>39</v>
      </c>
      <c r="D18" s="6">
        <v>23</v>
      </c>
      <c r="E18" s="6">
        <v>3</v>
      </c>
      <c r="F18" s="7">
        <f t="shared" si="0"/>
        <v>65</v>
      </c>
      <c r="G18" s="6">
        <v>39</v>
      </c>
      <c r="H18" s="6">
        <v>23</v>
      </c>
      <c r="I18" s="6">
        <v>3</v>
      </c>
      <c r="J18" s="7">
        <v>65</v>
      </c>
      <c r="K18" s="15"/>
    </row>
    <row r="19" spans="1:11" x14ac:dyDescent="0.4">
      <c r="A19" s="31"/>
      <c r="B19" s="5" t="s">
        <v>26</v>
      </c>
      <c r="C19" s="6">
        <v>51</v>
      </c>
      <c r="D19" s="6">
        <v>35</v>
      </c>
      <c r="E19" s="6">
        <v>7</v>
      </c>
      <c r="F19" s="7">
        <f t="shared" si="0"/>
        <v>93</v>
      </c>
      <c r="G19" s="6">
        <v>51</v>
      </c>
      <c r="H19" s="6">
        <v>35</v>
      </c>
      <c r="I19" s="6">
        <v>7</v>
      </c>
      <c r="J19" s="7">
        <v>93</v>
      </c>
      <c r="K19" s="15"/>
    </row>
    <row r="20" spans="1:11" x14ac:dyDescent="0.4">
      <c r="A20" s="31" t="s">
        <v>27</v>
      </c>
      <c r="B20" s="5" t="s">
        <v>24</v>
      </c>
      <c r="C20" s="6">
        <v>2</v>
      </c>
      <c r="D20" s="6">
        <v>11</v>
      </c>
      <c r="E20" s="6">
        <v>1</v>
      </c>
      <c r="F20" s="7">
        <f t="shared" si="0"/>
        <v>14</v>
      </c>
      <c r="G20" s="6">
        <v>2</v>
      </c>
      <c r="H20" s="6">
        <v>11</v>
      </c>
      <c r="I20" s="6">
        <v>1</v>
      </c>
      <c r="J20" s="7">
        <v>14</v>
      </c>
      <c r="K20" s="15" t="s">
        <v>63</v>
      </c>
    </row>
    <row r="21" spans="1:11" x14ac:dyDescent="0.4">
      <c r="A21" s="31"/>
      <c r="B21" s="5" t="s">
        <v>25</v>
      </c>
      <c r="C21" s="6">
        <v>39</v>
      </c>
      <c r="D21" s="6">
        <v>24</v>
      </c>
      <c r="E21" s="6">
        <v>3</v>
      </c>
      <c r="F21" s="7">
        <f t="shared" si="0"/>
        <v>66</v>
      </c>
      <c r="G21" s="6">
        <v>39</v>
      </c>
      <c r="H21" s="6">
        <v>24</v>
      </c>
      <c r="I21" s="6">
        <v>3</v>
      </c>
      <c r="J21" s="7">
        <v>66</v>
      </c>
      <c r="K21" s="15"/>
    </row>
    <row r="22" spans="1:11" ht="15" customHeight="1" x14ac:dyDescent="0.4">
      <c r="A22" s="31"/>
      <c r="B22" s="5" t="s">
        <v>26</v>
      </c>
      <c r="C22" s="6">
        <v>51</v>
      </c>
      <c r="D22" s="6">
        <v>39</v>
      </c>
      <c r="E22" s="6">
        <v>7</v>
      </c>
      <c r="F22" s="7">
        <f t="shared" si="0"/>
        <v>97</v>
      </c>
      <c r="G22" s="6">
        <v>51</v>
      </c>
      <c r="H22" s="6">
        <v>39</v>
      </c>
      <c r="I22" s="6">
        <v>7</v>
      </c>
      <c r="J22" s="7">
        <v>97</v>
      </c>
      <c r="K22" s="15"/>
    </row>
    <row r="23" spans="1:11" x14ac:dyDescent="0.4">
      <c r="A23" s="31" t="s">
        <v>28</v>
      </c>
      <c r="B23" s="5" t="s">
        <v>24</v>
      </c>
      <c r="C23" s="6">
        <v>23</v>
      </c>
      <c r="D23" s="6">
        <v>13</v>
      </c>
      <c r="E23" s="6">
        <v>1</v>
      </c>
      <c r="F23" s="7">
        <f t="shared" si="0"/>
        <v>37</v>
      </c>
      <c r="G23" s="6">
        <v>23</v>
      </c>
      <c r="H23" s="6">
        <v>13</v>
      </c>
      <c r="I23" s="6">
        <v>1</v>
      </c>
      <c r="J23" s="7">
        <v>37</v>
      </c>
      <c r="K23" s="15" t="s">
        <v>63</v>
      </c>
    </row>
    <row r="24" spans="1:11" ht="16.5" customHeight="1" x14ac:dyDescent="0.4">
      <c r="A24" s="31"/>
      <c r="B24" s="5" t="s">
        <v>25</v>
      </c>
      <c r="C24" s="6">
        <v>33</v>
      </c>
      <c r="D24" s="6">
        <v>21</v>
      </c>
      <c r="E24" s="6">
        <v>3</v>
      </c>
      <c r="F24" s="7">
        <f t="shared" si="0"/>
        <v>57</v>
      </c>
      <c r="G24" s="6">
        <v>33</v>
      </c>
      <c r="H24" s="6">
        <v>21</v>
      </c>
      <c r="I24" s="6">
        <v>3</v>
      </c>
      <c r="J24" s="7">
        <v>57</v>
      </c>
      <c r="K24" s="15"/>
    </row>
    <row r="25" spans="1:11" ht="16.5" customHeight="1" x14ac:dyDescent="0.4">
      <c r="A25" s="31"/>
      <c r="B25" s="5" t="s">
        <v>26</v>
      </c>
      <c r="C25" s="6">
        <v>41</v>
      </c>
      <c r="D25" s="6">
        <v>41</v>
      </c>
      <c r="E25" s="6">
        <v>8</v>
      </c>
      <c r="F25" s="7">
        <f t="shared" si="0"/>
        <v>90</v>
      </c>
      <c r="G25" s="6">
        <v>41</v>
      </c>
      <c r="H25" s="6">
        <v>41</v>
      </c>
      <c r="I25" s="6">
        <v>8</v>
      </c>
      <c r="J25" s="7">
        <v>90</v>
      </c>
      <c r="K25" s="15"/>
    </row>
    <row r="26" spans="1:11" x14ac:dyDescent="0.4">
      <c r="A26" s="31" t="s">
        <v>29</v>
      </c>
      <c r="B26" s="5" t="s">
        <v>24</v>
      </c>
      <c r="C26" s="6">
        <v>20</v>
      </c>
      <c r="D26" s="6">
        <v>10</v>
      </c>
      <c r="E26" s="6">
        <v>1</v>
      </c>
      <c r="F26" s="7">
        <f t="shared" si="0"/>
        <v>31</v>
      </c>
      <c r="G26" s="6">
        <v>20</v>
      </c>
      <c r="H26" s="6">
        <v>10</v>
      </c>
      <c r="I26" s="6">
        <v>1</v>
      </c>
      <c r="J26" s="7">
        <v>31</v>
      </c>
      <c r="K26" s="15" t="s">
        <v>63</v>
      </c>
    </row>
    <row r="27" spans="1:11" x14ac:dyDescent="0.4">
      <c r="A27" s="31"/>
      <c r="B27" s="5" t="s">
        <v>25</v>
      </c>
      <c r="C27" s="6">
        <v>38</v>
      </c>
      <c r="D27" s="6">
        <v>24</v>
      </c>
      <c r="E27" s="6">
        <v>3</v>
      </c>
      <c r="F27" s="7">
        <f t="shared" si="0"/>
        <v>65</v>
      </c>
      <c r="G27" s="6">
        <v>38</v>
      </c>
      <c r="H27" s="6">
        <v>24</v>
      </c>
      <c r="I27" s="6">
        <v>3</v>
      </c>
      <c r="J27" s="7">
        <v>65</v>
      </c>
      <c r="K27" s="15"/>
    </row>
    <row r="28" spans="1:11" x14ac:dyDescent="0.4">
      <c r="A28" s="31"/>
      <c r="B28" s="5" t="s">
        <v>26</v>
      </c>
      <c r="C28" s="6">
        <v>55</v>
      </c>
      <c r="D28" s="6">
        <v>44</v>
      </c>
      <c r="E28" s="6">
        <v>8</v>
      </c>
      <c r="F28" s="7">
        <f t="shared" si="0"/>
        <v>107</v>
      </c>
      <c r="G28" s="6">
        <v>55</v>
      </c>
      <c r="H28" s="6">
        <v>44</v>
      </c>
      <c r="I28" s="6">
        <v>8</v>
      </c>
      <c r="J28" s="7">
        <v>107</v>
      </c>
      <c r="K28" s="15"/>
    </row>
    <row r="29" spans="1:11" x14ac:dyDescent="0.4">
      <c r="A29" s="8" t="s">
        <v>30</v>
      </c>
      <c r="B29" s="5" t="s">
        <v>9</v>
      </c>
      <c r="C29" s="6">
        <v>37</v>
      </c>
      <c r="D29" s="6">
        <v>14</v>
      </c>
      <c r="E29" s="6">
        <v>6</v>
      </c>
      <c r="F29" s="7">
        <f t="shared" si="0"/>
        <v>57</v>
      </c>
      <c r="G29" s="6">
        <v>37</v>
      </c>
      <c r="H29" s="6">
        <v>14</v>
      </c>
      <c r="I29" s="6">
        <v>6</v>
      </c>
      <c r="J29" s="7">
        <v>57</v>
      </c>
      <c r="K29" s="15" t="s">
        <v>58</v>
      </c>
    </row>
    <row r="30" spans="1:11" x14ac:dyDescent="0.4">
      <c r="A30" s="9" t="s">
        <v>31</v>
      </c>
      <c r="B30" s="9"/>
      <c r="C30" s="9"/>
      <c r="D30" s="9"/>
      <c r="E30" s="9"/>
      <c r="F30" s="9"/>
      <c r="G30" s="9"/>
      <c r="H30" s="9"/>
      <c r="I30" s="9"/>
      <c r="J30" s="9"/>
      <c r="K30" s="14"/>
    </row>
    <row r="31" spans="1:11" x14ac:dyDescent="0.4">
      <c r="A31" s="31" t="s">
        <v>32</v>
      </c>
      <c r="B31" s="5" t="s">
        <v>33</v>
      </c>
      <c r="C31" s="6">
        <v>30</v>
      </c>
      <c r="D31" s="32">
        <v>18</v>
      </c>
      <c r="E31" s="32"/>
      <c r="F31" s="7">
        <f t="shared" si="0"/>
        <v>48</v>
      </c>
      <c r="G31" s="6">
        <v>30</v>
      </c>
      <c r="H31" s="32">
        <v>18</v>
      </c>
      <c r="I31" s="32"/>
      <c r="J31" s="7">
        <f t="shared" ref="J31:J35" si="4">SUM(G31:I31)</f>
        <v>48</v>
      </c>
      <c r="K31" s="15" t="s">
        <v>59</v>
      </c>
    </row>
    <row r="32" spans="1:11" x14ac:dyDescent="0.4">
      <c r="A32" s="31"/>
      <c r="B32" s="5" t="s">
        <v>34</v>
      </c>
      <c r="C32" s="6">
        <v>40</v>
      </c>
      <c r="D32" s="32">
        <v>25</v>
      </c>
      <c r="E32" s="32"/>
      <c r="F32" s="7">
        <f t="shared" si="0"/>
        <v>65</v>
      </c>
      <c r="G32" s="6">
        <v>40</v>
      </c>
      <c r="H32" s="32">
        <v>25</v>
      </c>
      <c r="I32" s="32"/>
      <c r="J32" s="7">
        <f t="shared" si="4"/>
        <v>65</v>
      </c>
      <c r="K32" s="15"/>
    </row>
    <row r="33" spans="1:11" x14ac:dyDescent="0.4">
      <c r="A33" s="8" t="s">
        <v>35</v>
      </c>
      <c r="B33" s="5" t="s">
        <v>9</v>
      </c>
      <c r="C33" s="26">
        <v>24</v>
      </c>
      <c r="D33" s="26">
        <v>20</v>
      </c>
      <c r="E33" s="23">
        <v>8</v>
      </c>
      <c r="F33" s="22">
        <f t="shared" si="0"/>
        <v>52</v>
      </c>
      <c r="G33" s="23">
        <v>24</v>
      </c>
      <c r="H33" s="23">
        <v>20</v>
      </c>
      <c r="I33" s="23">
        <v>8</v>
      </c>
      <c r="J33" s="22">
        <f t="shared" si="4"/>
        <v>52</v>
      </c>
      <c r="K33" s="15" t="s">
        <v>60</v>
      </c>
    </row>
    <row r="34" spans="1:11" x14ac:dyDescent="0.4">
      <c r="A34" s="31" t="s">
        <v>36</v>
      </c>
      <c r="B34" s="5" t="s">
        <v>37</v>
      </c>
      <c r="C34" s="6">
        <v>15</v>
      </c>
      <c r="D34" s="21">
        <v>10</v>
      </c>
      <c r="E34" s="21">
        <v>2</v>
      </c>
      <c r="F34" s="22">
        <f t="shared" si="0"/>
        <v>27</v>
      </c>
      <c r="G34" s="21">
        <v>15</v>
      </c>
      <c r="H34" s="21">
        <v>10</v>
      </c>
      <c r="I34" s="21">
        <v>2</v>
      </c>
      <c r="J34" s="22">
        <f t="shared" si="4"/>
        <v>27</v>
      </c>
      <c r="K34" s="15" t="s">
        <v>61</v>
      </c>
    </row>
    <row r="35" spans="1:11" x14ac:dyDescent="0.4">
      <c r="A35" s="31"/>
      <c r="B35" s="5" t="s">
        <v>38</v>
      </c>
      <c r="C35" s="6">
        <v>30</v>
      </c>
      <c r="D35" s="21">
        <v>20</v>
      </c>
      <c r="E35" s="21">
        <v>4</v>
      </c>
      <c r="F35" s="22">
        <f t="shared" ref="F35" si="5">SUM(C35:E35)</f>
        <v>54</v>
      </c>
      <c r="G35" s="21">
        <v>30</v>
      </c>
      <c r="H35" s="21">
        <v>20</v>
      </c>
      <c r="I35" s="21">
        <v>4</v>
      </c>
      <c r="J35" s="22">
        <f t="shared" si="4"/>
        <v>54</v>
      </c>
      <c r="K35" s="15"/>
    </row>
    <row r="36" spans="1:11" x14ac:dyDescent="0.4">
      <c r="A36" s="5" t="s">
        <v>39</v>
      </c>
      <c r="B36" s="5" t="s">
        <v>40</v>
      </c>
      <c r="C36" s="6">
        <v>28</v>
      </c>
      <c r="D36" s="21">
        <v>27</v>
      </c>
      <c r="E36" s="21" t="s">
        <v>41</v>
      </c>
      <c r="F36" s="22">
        <v>55</v>
      </c>
      <c r="G36" s="21">
        <v>28</v>
      </c>
      <c r="H36" s="21">
        <v>27</v>
      </c>
      <c r="I36" s="21" t="s">
        <v>41</v>
      </c>
      <c r="J36" s="22">
        <v>55</v>
      </c>
      <c r="K36" s="15" t="s">
        <v>57</v>
      </c>
    </row>
    <row r="37" spans="1:11" x14ac:dyDescent="0.4">
      <c r="A37" s="8" t="s">
        <v>42</v>
      </c>
      <c r="B37" s="5" t="s">
        <v>9</v>
      </c>
      <c r="C37" s="6">
        <v>28</v>
      </c>
      <c r="D37" s="21">
        <v>20</v>
      </c>
      <c r="E37" s="21" t="s">
        <v>41</v>
      </c>
      <c r="F37" s="22">
        <v>48</v>
      </c>
      <c r="G37" s="21">
        <v>28</v>
      </c>
      <c r="H37" s="21">
        <v>20</v>
      </c>
      <c r="I37" s="21" t="s">
        <v>41</v>
      </c>
      <c r="J37" s="22">
        <v>48</v>
      </c>
      <c r="K37" s="15" t="s">
        <v>62</v>
      </c>
    </row>
    <row r="38" spans="1:11" x14ac:dyDescent="0.4">
      <c r="A38" s="31" t="s">
        <v>43</v>
      </c>
      <c r="B38" s="5" t="s">
        <v>37</v>
      </c>
      <c r="C38" s="6">
        <v>4.3</v>
      </c>
      <c r="D38" s="21">
        <v>2.67</v>
      </c>
      <c r="E38" s="21">
        <v>0.53</v>
      </c>
      <c r="F38" s="22">
        <f t="shared" ref="F38:F45" si="6">SUM(C38:E38)</f>
        <v>7.5</v>
      </c>
      <c r="G38" s="21">
        <v>4.3</v>
      </c>
      <c r="H38" s="21">
        <v>2.67</v>
      </c>
      <c r="I38" s="21">
        <v>0.53</v>
      </c>
      <c r="J38" s="22">
        <f t="shared" ref="J38:J45" si="7">SUM(G38:I38)</f>
        <v>7.5</v>
      </c>
      <c r="K38" s="15"/>
    </row>
    <row r="39" spans="1:11" x14ac:dyDescent="0.4">
      <c r="A39" s="31"/>
      <c r="B39" s="5" t="s">
        <v>38</v>
      </c>
      <c r="C39" s="6">
        <v>30</v>
      </c>
      <c r="D39" s="21">
        <v>16.7</v>
      </c>
      <c r="E39" s="21">
        <v>3.3</v>
      </c>
      <c r="F39" s="22">
        <f t="shared" si="6"/>
        <v>50</v>
      </c>
      <c r="G39" s="21">
        <v>30</v>
      </c>
      <c r="H39" s="21">
        <v>16.7</v>
      </c>
      <c r="I39" s="21">
        <v>3.3</v>
      </c>
      <c r="J39" s="22">
        <f t="shared" si="7"/>
        <v>50</v>
      </c>
      <c r="K39" s="15" t="s">
        <v>66</v>
      </c>
    </row>
    <row r="40" spans="1:11" x14ac:dyDescent="0.4">
      <c r="A40" s="8" t="s">
        <v>44</v>
      </c>
      <c r="B40" s="5" t="s">
        <v>9</v>
      </c>
      <c r="C40" s="6">
        <v>20</v>
      </c>
      <c r="D40" s="21">
        <v>19</v>
      </c>
      <c r="E40" s="21">
        <v>3.8</v>
      </c>
      <c r="F40" s="22">
        <f t="shared" si="6"/>
        <v>42.8</v>
      </c>
      <c r="G40" s="21">
        <v>20</v>
      </c>
      <c r="H40" s="21">
        <v>19</v>
      </c>
      <c r="I40" s="21">
        <v>3.8</v>
      </c>
      <c r="J40" s="22">
        <f t="shared" si="7"/>
        <v>42.8</v>
      </c>
      <c r="K40" s="15" t="s">
        <v>64</v>
      </c>
    </row>
    <row r="41" spans="1:11" x14ac:dyDescent="0.4">
      <c r="A41" s="31" t="s">
        <v>45</v>
      </c>
      <c r="B41" s="5" t="s">
        <v>37</v>
      </c>
      <c r="C41" s="6">
        <v>9</v>
      </c>
      <c r="D41" s="21">
        <v>6</v>
      </c>
      <c r="E41" s="21">
        <v>2</v>
      </c>
      <c r="F41" s="22">
        <f t="shared" si="6"/>
        <v>17</v>
      </c>
      <c r="G41" s="21">
        <v>9</v>
      </c>
      <c r="H41" s="21">
        <v>6</v>
      </c>
      <c r="I41" s="21">
        <v>2</v>
      </c>
      <c r="J41" s="22">
        <f t="shared" si="7"/>
        <v>17</v>
      </c>
      <c r="K41" s="15" t="s">
        <v>62</v>
      </c>
    </row>
    <row r="42" spans="1:11" x14ac:dyDescent="0.4">
      <c r="A42" s="31"/>
      <c r="B42" s="5" t="s">
        <v>38</v>
      </c>
      <c r="C42" s="6">
        <v>27</v>
      </c>
      <c r="D42" s="21">
        <v>19</v>
      </c>
      <c r="E42" s="21">
        <v>5</v>
      </c>
      <c r="F42" s="22">
        <f t="shared" si="6"/>
        <v>51</v>
      </c>
      <c r="G42" s="21">
        <v>27</v>
      </c>
      <c r="H42" s="21">
        <v>19</v>
      </c>
      <c r="I42" s="21">
        <v>5</v>
      </c>
      <c r="J42" s="22">
        <f t="shared" si="7"/>
        <v>51</v>
      </c>
      <c r="K42" s="15"/>
    </row>
    <row r="43" spans="1:11" x14ac:dyDescent="0.4">
      <c r="A43" s="31" t="s">
        <v>46</v>
      </c>
      <c r="B43" s="5" t="s">
        <v>37</v>
      </c>
      <c r="C43" s="6">
        <v>14.05</v>
      </c>
      <c r="D43" s="21">
        <v>7.25</v>
      </c>
      <c r="E43" s="21">
        <v>0.75</v>
      </c>
      <c r="F43" s="22">
        <f t="shared" si="6"/>
        <v>22.05</v>
      </c>
      <c r="G43" s="21">
        <v>14.05</v>
      </c>
      <c r="H43" s="21">
        <v>7.25</v>
      </c>
      <c r="I43" s="21">
        <v>0.75</v>
      </c>
      <c r="J43" s="22">
        <f t="shared" si="7"/>
        <v>22.05</v>
      </c>
      <c r="K43" s="15" t="s">
        <v>63</v>
      </c>
    </row>
    <row r="44" spans="1:11" x14ac:dyDescent="0.4">
      <c r="A44" s="31"/>
      <c r="B44" s="5" t="s">
        <v>38</v>
      </c>
      <c r="C44" s="6">
        <v>28.1</v>
      </c>
      <c r="D44" s="21">
        <v>14.5</v>
      </c>
      <c r="E44" s="21">
        <v>1.5</v>
      </c>
      <c r="F44" s="22">
        <f t="shared" si="6"/>
        <v>44.1</v>
      </c>
      <c r="G44" s="21">
        <v>28.1</v>
      </c>
      <c r="H44" s="21">
        <v>14.5</v>
      </c>
      <c r="I44" s="21">
        <v>1.5</v>
      </c>
      <c r="J44" s="22">
        <f t="shared" si="7"/>
        <v>44.1</v>
      </c>
      <c r="K44" s="15"/>
    </row>
    <row r="45" spans="1:11" x14ac:dyDescent="0.4">
      <c r="A45" s="8" t="s">
        <v>47</v>
      </c>
      <c r="B45" s="5" t="s">
        <v>9</v>
      </c>
      <c r="C45" s="6">
        <v>29</v>
      </c>
      <c r="D45" s="21">
        <v>15</v>
      </c>
      <c r="E45" s="21">
        <v>7</v>
      </c>
      <c r="F45" s="22">
        <f t="shared" si="6"/>
        <v>51</v>
      </c>
      <c r="G45" s="21">
        <v>29</v>
      </c>
      <c r="H45" s="21">
        <v>15</v>
      </c>
      <c r="I45" s="21">
        <v>7</v>
      </c>
      <c r="J45" s="22">
        <f t="shared" si="7"/>
        <v>51</v>
      </c>
      <c r="K45" s="15" t="s">
        <v>65</v>
      </c>
    </row>
    <row r="46" spans="1:11" x14ac:dyDescent="0.4">
      <c r="A46" s="8" t="s">
        <v>48</v>
      </c>
      <c r="B46" s="5" t="s">
        <v>9</v>
      </c>
      <c r="C46" s="6">
        <v>21</v>
      </c>
      <c r="D46" s="21">
        <v>16</v>
      </c>
      <c r="E46" s="21" t="s">
        <v>41</v>
      </c>
      <c r="F46" s="22">
        <v>37</v>
      </c>
      <c r="G46" s="21">
        <v>21</v>
      </c>
      <c r="H46" s="21">
        <v>16</v>
      </c>
      <c r="I46" s="21" t="s">
        <v>41</v>
      </c>
      <c r="J46" s="22">
        <v>37</v>
      </c>
      <c r="K46" s="15" t="s">
        <v>66</v>
      </c>
    </row>
    <row r="47" spans="1:11" x14ac:dyDescent="0.4">
      <c r="A47" s="31" t="s">
        <v>49</v>
      </c>
      <c r="B47" s="5" t="s">
        <v>33</v>
      </c>
      <c r="C47" s="6">
        <v>35</v>
      </c>
      <c r="D47" s="21">
        <v>23</v>
      </c>
      <c r="E47" s="21" t="s">
        <v>41</v>
      </c>
      <c r="F47" s="22">
        <v>58</v>
      </c>
      <c r="G47" s="21">
        <v>35</v>
      </c>
      <c r="H47" s="21">
        <v>23</v>
      </c>
      <c r="I47" s="21" t="s">
        <v>41</v>
      </c>
      <c r="J47" s="22">
        <v>58</v>
      </c>
      <c r="K47" s="15" t="s">
        <v>58</v>
      </c>
    </row>
    <row r="48" spans="1:11" x14ac:dyDescent="0.4">
      <c r="A48" s="31"/>
      <c r="B48" s="5" t="s">
        <v>34</v>
      </c>
      <c r="C48" s="6">
        <v>45</v>
      </c>
      <c r="D48" s="21">
        <v>33</v>
      </c>
      <c r="E48" s="21" t="s">
        <v>41</v>
      </c>
      <c r="F48" s="22">
        <v>78</v>
      </c>
      <c r="G48" s="21">
        <v>45</v>
      </c>
      <c r="H48" s="21">
        <v>33</v>
      </c>
      <c r="I48" s="21" t="s">
        <v>41</v>
      </c>
      <c r="J48" s="22">
        <v>78</v>
      </c>
      <c r="K48" s="15"/>
    </row>
    <row r="49" spans="1:11" x14ac:dyDescent="0.4">
      <c r="A49" s="8" t="s">
        <v>50</v>
      </c>
      <c r="B49" s="5" t="s">
        <v>9</v>
      </c>
      <c r="C49" s="6">
        <v>25</v>
      </c>
      <c r="D49" s="21">
        <v>18</v>
      </c>
      <c r="E49" s="21">
        <v>4</v>
      </c>
      <c r="F49" s="22">
        <f t="shared" ref="F49:F51" si="8">SUM(C49:E49)</f>
        <v>47</v>
      </c>
      <c r="G49" s="21">
        <v>25</v>
      </c>
      <c r="H49" s="21">
        <v>18</v>
      </c>
      <c r="I49" s="21">
        <v>4</v>
      </c>
      <c r="J49" s="22">
        <f t="shared" ref="J49:J51" si="9">SUM(G49:I49)</f>
        <v>47</v>
      </c>
      <c r="K49" s="15" t="s">
        <v>57</v>
      </c>
    </row>
    <row r="50" spans="1:11" x14ac:dyDescent="0.4">
      <c r="A50" s="8" t="s">
        <v>51</v>
      </c>
      <c r="B50" s="5" t="s">
        <v>9</v>
      </c>
      <c r="C50" s="6">
        <v>25</v>
      </c>
      <c r="D50" s="33">
        <v>18</v>
      </c>
      <c r="E50" s="33"/>
      <c r="F50" s="22">
        <f t="shared" si="8"/>
        <v>43</v>
      </c>
      <c r="G50" s="21">
        <v>25</v>
      </c>
      <c r="H50" s="33">
        <v>18</v>
      </c>
      <c r="I50" s="33"/>
      <c r="J50" s="22">
        <f t="shared" si="9"/>
        <v>43</v>
      </c>
      <c r="K50" s="15" t="s">
        <v>64</v>
      </c>
    </row>
    <row r="51" spans="1:11" x14ac:dyDescent="0.4">
      <c r="A51" s="8" t="s">
        <v>52</v>
      </c>
      <c r="B51" s="5" t="s">
        <v>9</v>
      </c>
      <c r="C51" s="27">
        <v>25</v>
      </c>
      <c r="D51" s="27">
        <v>18</v>
      </c>
      <c r="E51" s="27">
        <v>4</v>
      </c>
      <c r="F51" s="22">
        <f t="shared" si="8"/>
        <v>47</v>
      </c>
      <c r="G51" s="27">
        <v>25</v>
      </c>
      <c r="H51" s="27">
        <v>18</v>
      </c>
      <c r="I51" s="27">
        <v>4</v>
      </c>
      <c r="J51" s="22">
        <f t="shared" si="9"/>
        <v>47</v>
      </c>
      <c r="K51" s="15" t="s">
        <v>61</v>
      </c>
    </row>
    <row r="52" spans="1:11" x14ac:dyDescent="0.4">
      <c r="A52" s="9" t="s">
        <v>53</v>
      </c>
      <c r="B52" s="9"/>
      <c r="C52" s="9"/>
      <c r="D52" s="9"/>
      <c r="E52" s="9"/>
      <c r="F52" s="9"/>
      <c r="G52" s="9"/>
      <c r="H52" s="9"/>
      <c r="I52" s="9"/>
      <c r="J52" s="9"/>
      <c r="K52" s="14"/>
    </row>
    <row r="53" spans="1:11" x14ac:dyDescent="0.4">
      <c r="A53" s="8" t="s">
        <v>54</v>
      </c>
      <c r="B53" s="5" t="s">
        <v>9</v>
      </c>
      <c r="C53" s="6">
        <v>23.2</v>
      </c>
      <c r="D53" s="6">
        <v>18.7</v>
      </c>
      <c r="E53" s="23" t="s">
        <v>41</v>
      </c>
      <c r="F53" s="22">
        <v>41.9</v>
      </c>
      <c r="G53" s="23">
        <v>23.2</v>
      </c>
      <c r="H53" s="23">
        <v>18.7</v>
      </c>
      <c r="I53" s="23" t="s">
        <v>41</v>
      </c>
      <c r="J53" s="22">
        <v>41.9</v>
      </c>
      <c r="K53" s="15" t="s">
        <v>68</v>
      </c>
    </row>
    <row r="54" spans="1:11" x14ac:dyDescent="0.4">
      <c r="A54" s="8" t="s">
        <v>55</v>
      </c>
      <c r="B54" s="5" t="s">
        <v>9</v>
      </c>
      <c r="C54" s="6">
        <v>21</v>
      </c>
      <c r="D54" s="6">
        <v>15</v>
      </c>
      <c r="E54" s="23" t="s">
        <v>41</v>
      </c>
      <c r="F54" s="22">
        <v>36</v>
      </c>
      <c r="G54" s="23">
        <v>22.6</v>
      </c>
      <c r="H54" s="23">
        <v>16.100000000000001</v>
      </c>
      <c r="I54" s="23" t="s">
        <v>41</v>
      </c>
      <c r="J54" s="22">
        <v>38.700000000000003</v>
      </c>
      <c r="K54" s="15" t="s">
        <v>58</v>
      </c>
    </row>
  </sheetData>
  <mergeCells count="22">
    <mergeCell ref="D50:E50"/>
    <mergeCell ref="H50:I50"/>
    <mergeCell ref="A47:A48"/>
    <mergeCell ref="A43:A44"/>
    <mergeCell ref="A41:A42"/>
    <mergeCell ref="A38:A39"/>
    <mergeCell ref="D32:E32"/>
    <mergeCell ref="H32:I32"/>
    <mergeCell ref="A34:A35"/>
    <mergeCell ref="A31:A32"/>
    <mergeCell ref="D31:E31"/>
    <mergeCell ref="H31:I31"/>
    <mergeCell ref="A2:A3"/>
    <mergeCell ref="C2:F2"/>
    <mergeCell ref="G2:J2"/>
    <mergeCell ref="A6:A8"/>
    <mergeCell ref="A26:A28"/>
    <mergeCell ref="A23:A25"/>
    <mergeCell ref="A20:A22"/>
    <mergeCell ref="D15:E15"/>
    <mergeCell ref="H15:I15"/>
    <mergeCell ref="A17:A19"/>
  </mergeCells>
  <hyperlinks>
    <hyperlink ref="A6:A8" r:id="rId1" display="Herefordshire" xr:uid="{00000000-0004-0000-0000-000000000000}"/>
    <hyperlink ref="A9" r:id="rId2" xr:uid="{00000000-0004-0000-0000-000001000000}"/>
    <hyperlink ref="A10:A14" r:id="rId3" display="North Warwickshire" xr:uid="{00000000-0004-0000-0000-000002000000}"/>
    <hyperlink ref="A15" r:id="rId4" xr:uid="{00000000-0004-0000-0000-000003000000}"/>
    <hyperlink ref="A16" r:id="rId5" xr:uid="{00000000-0004-0000-0000-000004000000}"/>
    <hyperlink ref="A17" r:id="rId6" display="West Oxfordshire" xr:uid="{00000000-0004-0000-0000-000005000000}"/>
    <hyperlink ref="A31:A32" r:id="rId7" display="Cambridgeshire" xr:uid="{00000000-0004-0000-0000-000006000000}"/>
    <hyperlink ref="A33" r:id="rId8" xr:uid="{00000000-0004-0000-0000-000007000000}"/>
    <hyperlink ref="A34:A35" r:id="rId9" display="Essex" xr:uid="{00000000-0004-0000-0000-000008000000}"/>
    <hyperlink ref="A37" r:id="rId10" xr:uid="{00000000-0004-0000-0000-000009000000}"/>
    <hyperlink ref="A38:A39" r:id="rId11" display="Leicestershire" xr:uid="{00000000-0004-0000-0000-00000A000000}"/>
    <hyperlink ref="A40" r:id="rId12" display="Lincolnshire" xr:uid="{00000000-0004-0000-0000-00000B000000}"/>
    <hyperlink ref="A41" r:id="rId13" xr:uid="{00000000-0004-0000-0000-00000C000000}"/>
    <hyperlink ref="A43:A44" r:id="rId14" display="Norfolk" xr:uid="{00000000-0004-0000-0000-00000D000000}"/>
    <hyperlink ref="A45" r:id="rId15" xr:uid="{00000000-0004-0000-0000-00000E000000}"/>
    <hyperlink ref="A46" r:id="rId16" xr:uid="{00000000-0004-0000-0000-00000F000000}"/>
    <hyperlink ref="A47:A48" r:id="rId17" display="Peterborough" xr:uid="{00000000-0004-0000-0000-000010000000}"/>
    <hyperlink ref="A49" r:id="rId18" xr:uid="{00000000-0004-0000-0000-000011000000}"/>
    <hyperlink ref="A50" r:id="rId19" xr:uid="{00000000-0004-0000-0000-000012000000}"/>
    <hyperlink ref="A51" r:id="rId20" xr:uid="{00000000-0004-0000-0000-000013000000}"/>
    <hyperlink ref="A29" r:id="rId21" display="Swindon" xr:uid="{00000000-0004-0000-0000-000014000000}"/>
    <hyperlink ref="A53" r:id="rId22" xr:uid="{00000000-0004-0000-0000-000015000000}"/>
    <hyperlink ref="A54" r:id="rId23" xr:uid="{00000000-0004-0000-0000-000016000000}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Tiley</dc:creator>
  <cp:lastModifiedBy>Harry Ramsey</cp:lastModifiedBy>
  <dcterms:created xsi:type="dcterms:W3CDTF">2021-09-10T10:19:42Z</dcterms:created>
  <dcterms:modified xsi:type="dcterms:W3CDTF">2021-11-05T10:40:03Z</dcterms:modified>
</cp:coreProperties>
</file>